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iz\Downloads\"/>
    </mc:Choice>
  </mc:AlternateContent>
  <xr:revisionPtr revIDLastSave="0" documentId="13_ncr:1_{0F199555-EA50-4540-9A19-ECDBD9BD7635}" xr6:coauthVersionLast="44" xr6:coauthVersionMax="44" xr10:uidLastSave="{00000000-0000-0000-0000-000000000000}"/>
  <bookViews>
    <workbookView xWindow="-120" yWindow="-120" windowWidth="20730" windowHeight="11760" xr2:uid="{00000000-000D-0000-FFFF-FFFF00000000}"/>
  </bookViews>
  <sheets>
    <sheet name="Tipo ventilador " sheetId="2" r:id="rId1"/>
    <sheet name="Calculos" sheetId="1" state="hidden" r:id="rId2"/>
    <sheet name="Tabla" sheetId="4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B7" i="1"/>
  <c r="C7" i="1" s="1"/>
  <c r="B8" i="1"/>
  <c r="F8" i="1" s="1"/>
  <c r="B4" i="1"/>
  <c r="C4" i="1" s="1"/>
  <c r="B5" i="1"/>
  <c r="C5" i="1" s="1"/>
  <c r="G3" i="1"/>
  <c r="F3" i="1"/>
  <c r="E3" i="1"/>
  <c r="G8" i="1" l="1"/>
  <c r="E8" i="1"/>
  <c r="D4" i="1"/>
  <c r="D9" i="1" s="1"/>
  <c r="C23" i="2" s="1"/>
  <c r="F6" i="1"/>
  <c r="G6" i="1"/>
  <c r="E6" i="1"/>
  <c r="F7" i="1"/>
  <c r="E7" i="1"/>
  <c r="E9" i="1" l="1"/>
  <c r="G7" i="1"/>
  <c r="G9" i="1" s="1"/>
  <c r="F9" i="1"/>
  <c r="H9" i="1" s="1"/>
  <c r="C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</author>
  </authors>
  <commentList>
    <comment ref="C14" authorId="0" shapeId="0" xr:uid="{8E759735-CA74-4686-AF19-BCA20E389F2E}">
      <text>
        <r>
          <rPr>
            <sz val="9"/>
            <color indexed="81"/>
            <rFont val="Tahoma"/>
            <family val="2"/>
          </rPr>
          <t>Seleccione una opción de la lista desplegable</t>
        </r>
      </text>
    </comment>
    <comment ref="C19" authorId="0" shapeId="0" xr:uid="{1EF0AA54-D3C1-4578-95E1-3D6F9E03BCC8}">
      <text>
        <r>
          <rPr>
            <sz val="9"/>
            <color indexed="81"/>
            <rFont val="Tahoma"/>
            <family val="2"/>
          </rPr>
          <t>Seleccione de la lista desplegable</t>
        </r>
      </text>
    </comment>
  </commentList>
</comments>
</file>

<file path=xl/sharedStrings.xml><?xml version="1.0" encoding="utf-8"?>
<sst xmlns="http://schemas.openxmlformats.org/spreadsheetml/2006/main" count="40" uniqueCount="36">
  <si>
    <t>CFM</t>
  </si>
  <si>
    <t>Nit: 830094781-8</t>
  </si>
  <si>
    <t xml:space="preserve">Dirección: Calle 11 sur No 26 - 65 </t>
  </si>
  <si>
    <t>Tel: (1) 407 66 05 / 361 07 52 / 408 39 58 / 408 3977 / 409 17 84  / 300 216 50 73</t>
  </si>
  <si>
    <t>Correos: ventaseingenieria@proairecolombia.com 
produccionductos@proairecolombia.com
info@proairecolombia.com</t>
  </si>
  <si>
    <t>Diligencie únicamente las casillas en blanco            y revise los resultados que arroja el calculo           .</t>
  </si>
  <si>
    <t>SELECCIÓN DE VENTILADOR PARA EXTRACCIÓN DE COCINA</t>
  </si>
  <si>
    <t xml:space="preserve">TIPO DE CAMPANA </t>
  </si>
  <si>
    <t xml:space="preserve">DE PARED </t>
  </si>
  <si>
    <t>CAMPANA</t>
  </si>
  <si>
    <t xml:space="preserve">TIPO ISLA </t>
  </si>
  <si>
    <t>CÁLCULOS Y CONVERSIONES</t>
  </si>
  <si>
    <t>DISTANCIA ENTRE LA CAMPANA Y EL EQUIPO</t>
  </si>
  <si>
    <t xml:space="preserve">ESPECIFICACIÓN </t>
  </si>
  <si>
    <t>MTS</t>
  </si>
  <si>
    <r>
      <t>AREA (PIE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</si>
  <si>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t>LARGO CAMPANA</t>
  </si>
  <si>
    <t>ANCHO CAMPANA</t>
  </si>
  <si>
    <t xml:space="preserve">NÚMERO DE CODOS </t>
  </si>
  <si>
    <t>NÚMERO DE FILTROS</t>
  </si>
  <si>
    <t>GUILLERMO</t>
  </si>
  <si>
    <t xml:space="preserve">DANIEL </t>
  </si>
  <si>
    <t xml:space="preserve">CARLOS </t>
  </si>
  <si>
    <t>(Pulg H2O)</t>
  </si>
  <si>
    <t xml:space="preserve">FILTRO </t>
  </si>
  <si>
    <t>SI</t>
  </si>
  <si>
    <t>NO</t>
  </si>
  <si>
    <t>2. CARACTERÍSTICAS DEL EQUIPO PARA EXTRACCIÓN EN COCINA</t>
  </si>
  <si>
    <t xml:space="preserve">3. CAIDA DE PRESIÓN </t>
  </si>
  <si>
    <t xml:space="preserve">LA CAMPANA TIENE 
FILTRO DE GRASA </t>
  </si>
  <si>
    <t xml:space="preserve">MTS </t>
  </si>
  <si>
    <t xml:space="preserve">NÚMERO DE CODOS 
QUE TIENE EL DUCTO </t>
  </si>
  <si>
    <t>LARGO DE CAMPANA</t>
  </si>
  <si>
    <t>ANCHO DE CAMPANA</t>
  </si>
  <si>
    <t>4. IMAGEN DEL VENTILADOR DE EXTRACCIÓN EN COCINA</t>
  </si>
  <si>
    <t>1. ESPECIFIQUE LAS SIGUIENTES CARACTERÍSTICAS DE LA CAMPANA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</si>
</sst>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PIES&quot;"/>
    <numFmt numFmtId="166" formatCode="&quot;CAIDA DE PRESIÓN&quot;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vertAlign val="superscript"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EF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8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/>
    <xf numFmtId="0" fontId="0" fillId="2" borderId="3" xfId="0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0" fillId="2" borderId="4" xfId="0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16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166" fontId="2" fillId="6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 indent="2"/>
    </xf>
    <xf numFmtId="0" fontId="1" fillId="2" borderId="0" xfId="0" applyFont="1" applyFill="1" applyBorder="1" applyAlignment="1" applyProtection="1">
      <alignment horizontal="left" vertical="center" wrapText="1" indent="2"/>
    </xf>
    <xf numFmtId="0" fontId="1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9</xdr:row>
      <xdr:rowOff>19050</xdr:rowOff>
    </xdr:from>
    <xdr:to>
      <xdr:col>2</xdr:col>
      <xdr:colOff>1009650</xdr:colOff>
      <xdr:row>9</xdr:row>
      <xdr:rowOff>152400</xdr:rowOff>
    </xdr:to>
    <xdr:sp macro="" textlink="">
      <xdr:nvSpPr>
        <xdr:cNvPr id="2548" name="Rectángulo 2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>
          <a:spLocks noChangeArrowheads="1"/>
        </xdr:cNvSpPr>
      </xdr:nvSpPr>
      <xdr:spPr bwMode="auto">
        <a:xfrm>
          <a:off x="3409950" y="2057400"/>
          <a:ext cx="36195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1390650</xdr:colOff>
      <xdr:row>9</xdr:row>
      <xdr:rowOff>19050</xdr:rowOff>
    </xdr:from>
    <xdr:to>
      <xdr:col>3</xdr:col>
      <xdr:colOff>1752600</xdr:colOff>
      <xdr:row>9</xdr:row>
      <xdr:rowOff>152400</xdr:rowOff>
    </xdr:to>
    <xdr:sp macro="" textlink="">
      <xdr:nvSpPr>
        <xdr:cNvPr id="2549" name="Rectángulo 12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>
          <a:spLocks noChangeArrowheads="1"/>
        </xdr:cNvSpPr>
      </xdr:nvSpPr>
      <xdr:spPr bwMode="auto">
        <a:xfrm>
          <a:off x="6200775" y="2057400"/>
          <a:ext cx="361950" cy="133350"/>
        </a:xfrm>
        <a:prstGeom prst="rect">
          <a:avLst/>
        </a:prstGeom>
        <a:solidFill>
          <a:srgbClr val="00B0F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504826</xdr:colOff>
      <xdr:row>30</xdr:row>
      <xdr:rowOff>117275</xdr:rowOff>
    </xdr:from>
    <xdr:to>
      <xdr:col>3</xdr:col>
      <xdr:colOff>1954745</xdr:colOff>
      <xdr:row>52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8ED2353-035C-4385-8150-CDDA13D6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6" y="7994450"/>
          <a:ext cx="6260044" cy="3521275"/>
        </a:xfrm>
        <a:prstGeom prst="rect">
          <a:avLst/>
        </a:prstGeom>
      </xdr:spPr>
    </xdr:pic>
    <xdr:clientData/>
  </xdr:twoCellAnchor>
  <xdr:twoCellAnchor editAs="oneCell">
    <xdr:from>
      <xdr:col>1</xdr:col>
      <xdr:colOff>1733550</xdr:colOff>
      <xdr:row>0</xdr:row>
      <xdr:rowOff>0</xdr:rowOff>
    </xdr:from>
    <xdr:to>
      <xdr:col>3</xdr:col>
      <xdr:colOff>171450</xdr:colOff>
      <xdr:row>1</xdr:row>
      <xdr:rowOff>125598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FD70D4D-F056-4729-82B2-51492B470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5" y="0"/>
          <a:ext cx="2533650" cy="754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42975" y="0"/>
          <a:ext cx="5076825" cy="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/>
          <a:r>
            <a:rPr lang="es-CO" sz="3600" kern="10" spc="-360">
              <a:ln w="12700">
                <a:solidFill>
                  <a:srgbClr val="000099"/>
                </a:solidFill>
                <a:round/>
                <a:headEnd/>
                <a:tailEnd/>
              </a:ln>
              <a:solidFill>
                <a:srgbClr val="33CCFF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Pro- 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showGridLines="0" showRowColHeaders="0" tabSelected="1" zoomScaleNormal="100" workbookViewId="0">
      <selection activeCell="C14" sqref="C14"/>
    </sheetView>
  </sheetViews>
  <sheetFormatPr baseColWidth="10" defaultRowHeight="12.75" x14ac:dyDescent="0.2"/>
  <cols>
    <col min="1" max="1" width="10.7109375" style="22" customWidth="1"/>
    <col min="2" max="4" width="30.7109375" style="22" customWidth="1"/>
    <col min="5" max="5" width="10.7109375" style="23" customWidth="1"/>
    <col min="6" max="6" width="40.7109375" style="22" customWidth="1"/>
    <col min="7" max="16384" width="11.42578125" style="22"/>
  </cols>
  <sheetData>
    <row r="1" spans="1:5" ht="49.5" customHeight="1" x14ac:dyDescent="0.2">
      <c r="A1" s="17"/>
      <c r="B1" s="18"/>
      <c r="C1" s="18"/>
      <c r="D1" s="18"/>
      <c r="E1" s="19"/>
    </row>
    <row r="2" spans="1:5" ht="12" customHeight="1" x14ac:dyDescent="0.2">
      <c r="A2" s="9"/>
      <c r="B2" s="20"/>
      <c r="C2" s="20"/>
      <c r="D2" s="20"/>
      <c r="E2" s="21"/>
    </row>
    <row r="3" spans="1:5" x14ac:dyDescent="0.2">
      <c r="A3" s="9"/>
      <c r="B3" s="51" t="s">
        <v>1</v>
      </c>
      <c r="C3" s="51"/>
      <c r="D3" s="51"/>
      <c r="E3" s="1"/>
    </row>
    <row r="4" spans="1:5" x14ac:dyDescent="0.2">
      <c r="A4" s="9"/>
      <c r="B4" s="51" t="s">
        <v>2</v>
      </c>
      <c r="C4" s="51"/>
      <c r="D4" s="51"/>
      <c r="E4" s="2"/>
    </row>
    <row r="5" spans="1:5" ht="35.1" customHeight="1" x14ac:dyDescent="0.2">
      <c r="A5" s="9"/>
      <c r="B5" s="51" t="s">
        <v>4</v>
      </c>
      <c r="C5" s="51"/>
      <c r="D5" s="51"/>
      <c r="E5" s="2"/>
    </row>
    <row r="6" spans="1:5" x14ac:dyDescent="0.2">
      <c r="A6" s="9"/>
      <c r="B6" s="51" t="s">
        <v>3</v>
      </c>
      <c r="C6" s="51"/>
      <c r="D6" s="51"/>
      <c r="E6" s="2"/>
    </row>
    <row r="7" spans="1:5" x14ac:dyDescent="0.2">
      <c r="A7" s="9"/>
      <c r="B7" s="29"/>
      <c r="C7" s="29"/>
      <c r="D7" s="29"/>
      <c r="E7" s="2"/>
    </row>
    <row r="8" spans="1:5" ht="20.25" x14ac:dyDescent="0.2">
      <c r="A8" s="52" t="s">
        <v>6</v>
      </c>
      <c r="B8" s="53"/>
      <c r="C8" s="53"/>
      <c r="D8" s="53"/>
      <c r="E8" s="54"/>
    </row>
    <row r="9" spans="1:5" x14ac:dyDescent="0.2">
      <c r="A9" s="3"/>
      <c r="B9" s="30"/>
      <c r="C9" s="30"/>
      <c r="D9" s="30"/>
      <c r="E9" s="31"/>
    </row>
    <row r="10" spans="1:5" x14ac:dyDescent="0.2">
      <c r="A10" s="56" t="s">
        <v>5</v>
      </c>
      <c r="B10" s="57"/>
      <c r="C10" s="57"/>
      <c r="D10" s="57"/>
      <c r="E10" s="58"/>
    </row>
    <row r="11" spans="1:5" ht="24.95" customHeight="1" x14ac:dyDescent="0.2">
      <c r="A11" s="9"/>
      <c r="B11" s="20"/>
      <c r="C11" s="20"/>
      <c r="D11" s="20"/>
      <c r="E11" s="21"/>
    </row>
    <row r="12" spans="1:5" ht="15.75" x14ac:dyDescent="0.2">
      <c r="A12" s="9"/>
      <c r="B12" s="55" t="s">
        <v>35</v>
      </c>
      <c r="C12" s="55"/>
      <c r="D12" s="55"/>
      <c r="E12" s="21"/>
    </row>
    <row r="13" spans="1:5" x14ac:dyDescent="0.2">
      <c r="A13" s="9"/>
      <c r="B13" s="20"/>
      <c r="C13" s="20"/>
      <c r="D13" s="20"/>
      <c r="E13" s="21"/>
    </row>
    <row r="14" spans="1:5" ht="30" customHeight="1" x14ac:dyDescent="0.2">
      <c r="A14" s="9"/>
      <c r="B14" s="28" t="s">
        <v>7</v>
      </c>
      <c r="C14" s="25"/>
      <c r="D14" s="20"/>
      <c r="E14" s="31"/>
    </row>
    <row r="15" spans="1:5" ht="30" customHeight="1" x14ac:dyDescent="0.2">
      <c r="A15" s="9"/>
      <c r="B15" s="28" t="s">
        <v>32</v>
      </c>
      <c r="C15" s="25"/>
      <c r="D15" s="48" t="s">
        <v>30</v>
      </c>
      <c r="E15" s="31"/>
    </row>
    <row r="16" spans="1:5" ht="30" customHeight="1" x14ac:dyDescent="0.2">
      <c r="A16" s="9"/>
      <c r="B16" s="28" t="s">
        <v>33</v>
      </c>
      <c r="C16" s="25"/>
      <c r="D16" s="48" t="s">
        <v>30</v>
      </c>
      <c r="E16" s="31"/>
    </row>
    <row r="17" spans="1:12" ht="30" customHeight="1" x14ac:dyDescent="0.2">
      <c r="A17" s="9"/>
      <c r="B17" s="28" t="s">
        <v>12</v>
      </c>
      <c r="C17" s="25"/>
      <c r="D17" s="48" t="s">
        <v>30</v>
      </c>
      <c r="E17" s="31"/>
    </row>
    <row r="18" spans="1:12" ht="30" customHeight="1" x14ac:dyDescent="0.2">
      <c r="A18" s="9"/>
      <c r="B18" s="28" t="s">
        <v>31</v>
      </c>
      <c r="C18" s="25"/>
      <c r="D18" s="20"/>
      <c r="E18" s="31"/>
    </row>
    <row r="19" spans="1:12" ht="30" customHeight="1" x14ac:dyDescent="0.2">
      <c r="A19" s="9"/>
      <c r="B19" s="28" t="s">
        <v>29</v>
      </c>
      <c r="C19" s="25"/>
      <c r="D19" s="20"/>
      <c r="E19" s="31"/>
    </row>
    <row r="20" spans="1:12" ht="24.95" customHeight="1" x14ac:dyDescent="0.2">
      <c r="A20" s="9"/>
      <c r="B20" s="20"/>
      <c r="C20" s="20"/>
      <c r="D20" s="20"/>
      <c r="E20" s="21"/>
    </row>
    <row r="21" spans="1:12" ht="15" customHeight="1" x14ac:dyDescent="0.2">
      <c r="A21" s="9"/>
      <c r="B21" s="55" t="s">
        <v>27</v>
      </c>
      <c r="C21" s="55"/>
      <c r="D21" s="55"/>
      <c r="E21" s="21"/>
    </row>
    <row r="22" spans="1:12" x14ac:dyDescent="0.2">
      <c r="A22" s="9"/>
      <c r="B22" s="50"/>
      <c r="C22" s="30"/>
      <c r="D22" s="30"/>
      <c r="E22" s="30"/>
      <c r="F22" s="24"/>
      <c r="L22" s="24"/>
    </row>
    <row r="23" spans="1:12" ht="30" customHeight="1" x14ac:dyDescent="0.2">
      <c r="A23" s="9"/>
      <c r="B23" s="50"/>
      <c r="C23" s="26" t="str">
        <f>Calculos!D9</f>
        <v/>
      </c>
      <c r="D23" s="49" t="s">
        <v>0</v>
      </c>
      <c r="E23" s="30"/>
    </row>
    <row r="24" spans="1:12" x14ac:dyDescent="0.2">
      <c r="A24" s="9"/>
      <c r="B24" s="30"/>
      <c r="C24" s="30"/>
      <c r="D24" s="30"/>
      <c r="E24" s="30"/>
    </row>
    <row r="25" spans="1:12" ht="15" customHeight="1" x14ac:dyDescent="0.2">
      <c r="A25" s="9"/>
      <c r="B25" s="55" t="s">
        <v>28</v>
      </c>
      <c r="C25" s="55"/>
      <c r="D25" s="55"/>
      <c r="E25" s="21"/>
    </row>
    <row r="26" spans="1:12" x14ac:dyDescent="0.2">
      <c r="A26" s="9"/>
      <c r="B26" s="50"/>
      <c r="C26" s="30"/>
      <c r="D26" s="30"/>
      <c r="E26" s="30"/>
      <c r="F26" s="24"/>
      <c r="L26" s="24"/>
    </row>
    <row r="27" spans="1:12" ht="30" customHeight="1" x14ac:dyDescent="0.2">
      <c r="A27" s="9"/>
      <c r="B27" s="50"/>
      <c r="C27" s="46" t="str">
        <f>IF(Calculos!H9=0,"",Calculos!H9)</f>
        <v/>
      </c>
      <c r="D27" s="49" t="s">
        <v>23</v>
      </c>
      <c r="E27" s="30"/>
    </row>
    <row r="28" spans="1:12" x14ac:dyDescent="0.2">
      <c r="A28" s="9"/>
      <c r="B28" s="30"/>
      <c r="C28" s="30"/>
      <c r="D28" s="32"/>
      <c r="E28" s="30"/>
    </row>
    <row r="29" spans="1:12" ht="15.75" x14ac:dyDescent="0.2">
      <c r="A29" s="9"/>
      <c r="B29" s="55" t="s">
        <v>34</v>
      </c>
      <c r="C29" s="55"/>
      <c r="D29" s="55"/>
      <c r="E29" s="30"/>
    </row>
    <row r="30" spans="1:12" x14ac:dyDescent="0.2">
      <c r="A30" s="9"/>
      <c r="B30" s="30"/>
      <c r="C30" s="30"/>
      <c r="D30" s="32"/>
      <c r="E30" s="30"/>
    </row>
    <row r="31" spans="1:12" x14ac:dyDescent="0.2">
      <c r="A31" s="9"/>
      <c r="B31" s="30"/>
      <c r="C31" s="30"/>
      <c r="D31" s="32"/>
      <c r="E31" s="30"/>
    </row>
    <row r="32" spans="1:12" x14ac:dyDescent="0.2">
      <c r="A32" s="9"/>
      <c r="B32" s="30"/>
      <c r="C32" s="30"/>
      <c r="D32" s="32"/>
      <c r="E32" s="30"/>
    </row>
    <row r="33" spans="1:5" x14ac:dyDescent="0.2">
      <c r="A33" s="9"/>
      <c r="B33" s="30"/>
      <c r="C33" s="30"/>
      <c r="D33" s="32"/>
      <c r="E33" s="30"/>
    </row>
    <row r="34" spans="1:5" x14ac:dyDescent="0.2">
      <c r="A34" s="9"/>
      <c r="B34" s="30"/>
      <c r="C34" s="30"/>
      <c r="D34" s="32"/>
      <c r="E34" s="30"/>
    </row>
    <row r="35" spans="1:5" x14ac:dyDescent="0.2">
      <c r="A35" s="9"/>
      <c r="B35" s="30"/>
      <c r="C35" s="30"/>
      <c r="D35" s="32"/>
      <c r="E35" s="30"/>
    </row>
    <row r="36" spans="1:5" x14ac:dyDescent="0.2">
      <c r="A36" s="9"/>
      <c r="B36" s="30"/>
      <c r="C36" s="30"/>
      <c r="D36" s="32"/>
      <c r="E36" s="30"/>
    </row>
    <row r="37" spans="1:5" x14ac:dyDescent="0.2">
      <c r="A37" s="9"/>
      <c r="B37" s="30"/>
      <c r="C37" s="30"/>
      <c r="D37" s="32"/>
      <c r="E37" s="30"/>
    </row>
    <row r="38" spans="1:5" x14ac:dyDescent="0.2">
      <c r="A38" s="9"/>
      <c r="B38" s="30"/>
      <c r="C38" s="30"/>
      <c r="D38" s="32"/>
      <c r="E38" s="30"/>
    </row>
    <row r="39" spans="1:5" x14ac:dyDescent="0.2">
      <c r="A39" s="9"/>
      <c r="B39" s="30"/>
      <c r="C39" s="30"/>
      <c r="D39" s="32"/>
      <c r="E39" s="30"/>
    </row>
    <row r="40" spans="1:5" x14ac:dyDescent="0.2">
      <c r="A40" s="9"/>
      <c r="B40" s="30"/>
      <c r="C40" s="30"/>
      <c r="D40" s="32"/>
      <c r="E40" s="30"/>
    </row>
    <row r="41" spans="1:5" x14ac:dyDescent="0.2">
      <c r="A41" s="9"/>
      <c r="B41" s="30"/>
      <c r="C41" s="30"/>
      <c r="D41" s="32"/>
      <c r="E41" s="30"/>
    </row>
    <row r="42" spans="1:5" x14ac:dyDescent="0.2">
      <c r="A42" s="9"/>
      <c r="B42" s="30"/>
      <c r="C42" s="30"/>
      <c r="D42" s="32"/>
      <c r="E42" s="30"/>
    </row>
    <row r="43" spans="1:5" x14ac:dyDescent="0.2">
      <c r="A43" s="9"/>
      <c r="B43" s="30"/>
      <c r="C43" s="30"/>
      <c r="D43" s="32"/>
      <c r="E43" s="30"/>
    </row>
    <row r="44" spans="1:5" x14ac:dyDescent="0.2">
      <c r="A44" s="9"/>
      <c r="B44" s="30"/>
      <c r="C44" s="30"/>
      <c r="D44" s="32"/>
      <c r="E44" s="30"/>
    </row>
    <row r="45" spans="1:5" x14ac:dyDescent="0.2">
      <c r="A45" s="9"/>
      <c r="B45" s="30"/>
      <c r="C45" s="30"/>
      <c r="D45" s="32"/>
      <c r="E45" s="30"/>
    </row>
    <row r="46" spans="1:5" x14ac:dyDescent="0.2">
      <c r="A46" s="9"/>
      <c r="B46" s="30"/>
      <c r="C46" s="30"/>
      <c r="D46" s="32"/>
      <c r="E46" s="30"/>
    </row>
    <row r="47" spans="1:5" x14ac:dyDescent="0.2">
      <c r="A47" s="9"/>
      <c r="B47" s="30"/>
      <c r="C47" s="30"/>
      <c r="D47" s="32"/>
      <c r="E47" s="30"/>
    </row>
    <row r="48" spans="1:5" x14ac:dyDescent="0.2">
      <c r="A48" s="9"/>
      <c r="B48" s="30"/>
      <c r="C48" s="30"/>
      <c r="D48" s="32"/>
      <c r="E48" s="30"/>
    </row>
    <row r="49" spans="1:5" x14ac:dyDescent="0.2">
      <c r="A49" s="9"/>
      <c r="B49" s="30"/>
      <c r="C49" s="30"/>
      <c r="D49" s="32"/>
      <c r="E49" s="30"/>
    </row>
    <row r="50" spans="1:5" x14ac:dyDescent="0.2">
      <c r="A50" s="9"/>
      <c r="B50" s="30"/>
      <c r="C50" s="30"/>
      <c r="D50" s="32"/>
      <c r="E50" s="30"/>
    </row>
    <row r="51" spans="1:5" x14ac:dyDescent="0.2">
      <c r="A51" s="9"/>
      <c r="B51" s="30"/>
      <c r="C51" s="30"/>
      <c r="D51" s="32"/>
      <c r="E51" s="30"/>
    </row>
    <row r="52" spans="1:5" x14ac:dyDescent="0.2">
      <c r="A52" s="9"/>
      <c r="B52" s="30"/>
      <c r="C52" s="30"/>
      <c r="D52" s="32"/>
      <c r="E52" s="30"/>
    </row>
    <row r="53" spans="1:5" x14ac:dyDescent="0.2">
      <c r="A53" s="9"/>
      <c r="B53" s="30"/>
      <c r="C53" s="30"/>
      <c r="D53" s="32"/>
      <c r="E53" s="30"/>
    </row>
    <row r="54" spans="1:5" x14ac:dyDescent="0.2">
      <c r="A54" s="9"/>
      <c r="B54" s="30"/>
      <c r="C54" s="30"/>
      <c r="D54" s="32"/>
      <c r="E54" s="30"/>
    </row>
    <row r="55" spans="1:5" x14ac:dyDescent="0.2">
      <c r="A55" s="9"/>
      <c r="B55" s="30"/>
      <c r="C55" s="30"/>
      <c r="D55" s="32"/>
      <c r="E55" s="30"/>
    </row>
    <row r="56" spans="1:5" x14ac:dyDescent="0.2">
      <c r="A56" s="9"/>
      <c r="B56" s="30"/>
      <c r="C56" s="30"/>
      <c r="D56" s="32"/>
      <c r="E56" s="30"/>
    </row>
  </sheetData>
  <sheetProtection algorithmName="SHA-512" hashValue="UrvPnenwdYS2TTFfBFIWi6elD0RpZCeJPDGtGQOlc9vBjJoQAqXEUR4sPewa5dz5IrBvTD2PzDfDqJp/sFXx2g==" saltValue="ALtlj66VTqkeh4T65jrPbA==" spinCount="100000" sheet="1" formatCells="0" selectLockedCells="1" autoFilter="0"/>
  <mergeCells count="10">
    <mergeCell ref="B29:D29"/>
    <mergeCell ref="B12:D12"/>
    <mergeCell ref="B21:D21"/>
    <mergeCell ref="A10:E10"/>
    <mergeCell ref="B25:D25"/>
    <mergeCell ref="B3:D3"/>
    <mergeCell ref="B4:D4"/>
    <mergeCell ref="B5:D5"/>
    <mergeCell ref="B6:D6"/>
    <mergeCell ref="A8:E8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60" orientation="portrait" verticalDpi="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Tabla!$A$2:$A$3</xm:f>
          </x14:formula1>
          <xm:sqref>C14</xm:sqref>
        </x14:dataValidation>
        <x14:dataValidation type="list" allowBlank="1" showInputMessage="1" showErrorMessage="1" xr:uid="{E1084D3A-59F7-4484-8664-18E10AE3B36D}">
          <x14:formula1>
            <xm:f>Tabla!$C$2:$C$3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="60" zoomScaleNormal="60" workbookViewId="0">
      <selection activeCell="D9" sqref="D9"/>
    </sheetView>
  </sheetViews>
  <sheetFormatPr baseColWidth="10" defaultRowHeight="30" customHeight="1" x14ac:dyDescent="0.2"/>
  <cols>
    <col min="1" max="1" width="50.42578125" style="11" customWidth="1"/>
    <col min="2" max="4" width="18.7109375" style="11" customWidth="1"/>
    <col min="5" max="7" width="27.7109375" style="11" bestFit="1" customWidth="1"/>
    <col min="8" max="9" width="18.7109375" style="11" customWidth="1"/>
    <col min="10" max="11" width="18.7109375" style="8" customWidth="1"/>
    <col min="12" max="16384" width="11.42578125" style="8"/>
  </cols>
  <sheetData>
    <row r="1" spans="1:10" ht="30" customHeight="1" x14ac:dyDescent="0.2">
      <c r="A1" s="16" t="s">
        <v>11</v>
      </c>
      <c r="B1" s="15"/>
      <c r="C1" s="8"/>
      <c r="D1" s="15"/>
      <c r="E1" s="10"/>
      <c r="I1" s="12"/>
      <c r="J1" s="7"/>
    </row>
    <row r="2" spans="1:10" ht="30" customHeight="1" x14ac:dyDescent="0.2">
      <c r="A2" s="16"/>
      <c r="B2" s="15"/>
      <c r="C2" s="15"/>
      <c r="D2" s="15"/>
      <c r="E2" s="10" t="s">
        <v>20</v>
      </c>
      <c r="F2" s="13" t="s">
        <v>21</v>
      </c>
      <c r="G2" s="13" t="s">
        <v>22</v>
      </c>
      <c r="I2" s="12"/>
      <c r="J2" s="7"/>
    </row>
    <row r="3" spans="1:10" ht="30" customHeight="1" x14ac:dyDescent="0.2">
      <c r="A3" s="35" t="s">
        <v>13</v>
      </c>
      <c r="B3" s="36" t="s">
        <v>14</v>
      </c>
      <c r="C3" s="37">
        <v>3.28084</v>
      </c>
      <c r="D3" s="36" t="s">
        <v>15</v>
      </c>
      <c r="E3" s="40">
        <f>0.15/100</f>
        <v>1.5E-3</v>
      </c>
      <c r="F3" s="40">
        <f>0.15/100</f>
        <v>1.5E-3</v>
      </c>
      <c r="G3" s="40">
        <f>0.2/100</f>
        <v>2E-3</v>
      </c>
      <c r="I3" s="12"/>
      <c r="J3" s="7"/>
    </row>
    <row r="4" spans="1:10" ht="30" customHeight="1" x14ac:dyDescent="0.2">
      <c r="A4" s="38" t="s">
        <v>16</v>
      </c>
      <c r="B4" s="33">
        <f>+'Tipo ventilador '!C15</f>
        <v>0</v>
      </c>
      <c r="C4" s="33">
        <f>+B4*C3</f>
        <v>0</v>
      </c>
      <c r="D4" s="34">
        <f>+C4*C5</f>
        <v>0</v>
      </c>
      <c r="E4" s="14"/>
      <c r="F4" s="14"/>
      <c r="G4" s="14"/>
      <c r="I4" s="12"/>
      <c r="J4" s="7"/>
    </row>
    <row r="5" spans="1:10" ht="30" customHeight="1" x14ac:dyDescent="0.2">
      <c r="A5" s="38" t="s">
        <v>17</v>
      </c>
      <c r="B5" s="33">
        <f>+'Tipo ventilador '!C16</f>
        <v>0</v>
      </c>
      <c r="C5" s="33">
        <f>+B5*C3</f>
        <v>0</v>
      </c>
      <c r="D5" s="14"/>
      <c r="E5" s="14"/>
      <c r="F5" s="14"/>
      <c r="G5" s="14"/>
      <c r="I5" s="12"/>
      <c r="J5" s="7"/>
    </row>
    <row r="6" spans="1:10" ht="30" customHeight="1" x14ac:dyDescent="0.2">
      <c r="A6" s="38" t="s">
        <v>12</v>
      </c>
      <c r="B6" s="33">
        <f>+'Tipo ventilador '!C17</f>
        <v>0</v>
      </c>
      <c r="C6" s="33">
        <f>+B6*C3</f>
        <v>0</v>
      </c>
      <c r="D6" s="14"/>
      <c r="E6" s="41">
        <f>+C6*E3</f>
        <v>0</v>
      </c>
      <c r="F6" s="41">
        <f>+C6*F3</f>
        <v>0</v>
      </c>
      <c r="G6" s="41">
        <f>+C6*G3</f>
        <v>0</v>
      </c>
      <c r="I6" s="12"/>
      <c r="J6" s="7"/>
    </row>
    <row r="7" spans="1:10" ht="30" customHeight="1" x14ac:dyDescent="0.2">
      <c r="A7" s="38" t="s">
        <v>18</v>
      </c>
      <c r="B7" s="33">
        <f>+'Tipo ventilador '!C18</f>
        <v>0</v>
      </c>
      <c r="C7" s="33">
        <f>+B7*C3</f>
        <v>0</v>
      </c>
      <c r="D7" s="14"/>
      <c r="E7" s="41">
        <f>+B7*E3*C7</f>
        <v>0</v>
      </c>
      <c r="F7" s="41">
        <f>(B7*3)*C3*F3</f>
        <v>0</v>
      </c>
      <c r="G7" s="41">
        <f>+G6*40%</f>
        <v>0</v>
      </c>
      <c r="I7" s="12"/>
      <c r="J7" s="7"/>
    </row>
    <row r="8" spans="1:10" ht="30" customHeight="1" x14ac:dyDescent="0.2">
      <c r="A8" s="38" t="s">
        <v>19</v>
      </c>
      <c r="B8" s="33">
        <f>IF('Tipo ventilador '!C19=Tabla!C2,1,0)</f>
        <v>0</v>
      </c>
      <c r="C8" s="33"/>
      <c r="D8" s="14"/>
      <c r="E8" s="41">
        <f>+B8*0.5</f>
        <v>0</v>
      </c>
      <c r="F8" s="41">
        <f>+B8*0.5</f>
        <v>0</v>
      </c>
      <c r="G8" s="41">
        <f>+B8*1</f>
        <v>0</v>
      </c>
      <c r="I8" s="12"/>
      <c r="J8" s="7"/>
    </row>
    <row r="9" spans="1:10" ht="30" customHeight="1" x14ac:dyDescent="0.2">
      <c r="A9" s="35"/>
      <c r="B9" s="44"/>
      <c r="C9" s="44"/>
      <c r="D9" s="45" t="str">
        <f>IF('Tipo ventilador '!C14="","",IF('Tipo ventilador '!C14=Tabla!A2,Tabla!B2*Calculos!D4,IF('Tipo ventilador '!C14=Tabla!A3,Tabla!B3*Calculos!D4)))</f>
        <v/>
      </c>
      <c r="E9" s="43">
        <f>SUM(E4:E8)</f>
        <v>0</v>
      </c>
      <c r="F9" s="43">
        <f>SUM(F4:F8)</f>
        <v>0</v>
      </c>
      <c r="G9" s="43">
        <f>SUM(G4:G8)</f>
        <v>0</v>
      </c>
      <c r="H9" s="47">
        <f>MAX(E9:G9)</f>
        <v>0</v>
      </c>
    </row>
    <row r="11" spans="1:10" ht="30" customHeight="1" x14ac:dyDescent="0.2">
      <c r="A11" s="39"/>
    </row>
  </sheetData>
  <phoneticPr fontId="0" type="noConversion"/>
  <printOptions horizontalCentered="1" verticalCentered="1"/>
  <pageMargins left="0.98425196850393704" right="0.98425196850393704" top="0.78740157480314965" bottom="0.78740157480314965" header="0.19685039370078741" footer="0.19685039370078741"/>
  <pageSetup paperSize="9" scale="55" orientation="landscape" horizontalDpi="300" verticalDpi="300" r:id="rId1"/>
  <headerFooter alignWithMargins="0">
    <oddHeader>&amp;C&amp;"Impact,Negrita"&amp;75&amp;K03+000ProAire S.A.S.</oddHeader>
    <oddFooter>&amp;C&amp;"Arial Black,Normal"&amp;14&amp;K03+000Calle 11 sur # 26 - 65, Bogotá D.C.
Teléfonos: 409 17 84 - 407 66 05 - 361 07 52
www.proairesas.com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zoomScale="69" zoomScaleNormal="69" workbookViewId="0">
      <selection activeCell="B3" sqref="B3"/>
    </sheetView>
  </sheetViews>
  <sheetFormatPr baseColWidth="10" defaultRowHeight="12.75" x14ac:dyDescent="0.2"/>
  <cols>
    <col min="1" max="1" width="19.140625" style="4" customWidth="1"/>
    <col min="2" max="2" width="11.42578125" style="5"/>
    <col min="3" max="3" width="15" style="5" bestFit="1" customWidth="1"/>
    <col min="4" max="16384" width="11.42578125" style="5"/>
  </cols>
  <sheetData>
    <row r="1" spans="1:3" ht="23.25" x14ac:dyDescent="0.2">
      <c r="A1" s="27" t="s">
        <v>9</v>
      </c>
      <c r="B1" s="27" t="s">
        <v>0</v>
      </c>
      <c r="C1" s="27" t="s">
        <v>24</v>
      </c>
    </row>
    <row r="2" spans="1:3" ht="24.95" customHeight="1" x14ac:dyDescent="0.2">
      <c r="A2" s="6" t="s">
        <v>8</v>
      </c>
      <c r="B2" s="42">
        <v>85</v>
      </c>
      <c r="C2" s="42" t="s">
        <v>25</v>
      </c>
    </row>
    <row r="3" spans="1:3" ht="24.95" customHeight="1" x14ac:dyDescent="0.2">
      <c r="A3" s="6" t="s">
        <v>10</v>
      </c>
      <c r="B3" s="42">
        <v>125</v>
      </c>
      <c r="C3" s="42" t="s">
        <v>26</v>
      </c>
    </row>
  </sheetData>
  <printOptions horizontalCentered="1" verticalCentered="1"/>
  <pageMargins left="0.98425196850393704" right="0.98425196850393704" top="0.78740157480314965" bottom="0.78740157480314965" header="0.19685039370078741" footer="0.19685039370078741"/>
  <pageSetup paperSize="9" scale="55" orientation="landscape" horizontalDpi="300" verticalDpi="300" r:id="rId1"/>
  <headerFooter alignWithMargins="0">
    <oddHeader>&amp;C&amp;"Impact,Negrita"&amp;75&amp;K03+000ProAire S.A.S.</oddHeader>
    <oddFooter>&amp;C&amp;"Arial Black,Normal"&amp;14&amp;K03+000Calle 11 sur # 26 - 65, Bogotá D.C.
Teléfonos: 409 17 84 - 407 66 05 - 361 07 52
www.proairesas.com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Tipo ventilador </vt:lpstr>
      <vt:lpstr>Calculos</vt:lpstr>
      <vt:lpstr>Tabla</vt:lpstr>
    </vt:vector>
  </TitlesOfParts>
  <Company>Fundaciòn D.A.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Fundaciòn D.A.</dc:creator>
  <cp:lastModifiedBy>Liz</cp:lastModifiedBy>
  <cp:lastPrinted>2018-07-19T15:37:33Z</cp:lastPrinted>
  <dcterms:created xsi:type="dcterms:W3CDTF">2002-08-21T12:36:48Z</dcterms:created>
  <dcterms:modified xsi:type="dcterms:W3CDTF">2019-09-03T16:12:10Z</dcterms:modified>
</cp:coreProperties>
</file>